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station 8\Downloads\"/>
    </mc:Choice>
  </mc:AlternateContent>
  <xr:revisionPtr revIDLastSave="0" documentId="13_ncr:1_{540318F3-265D-4880-A363-4611BA409E49}" xr6:coauthVersionLast="45" xr6:coauthVersionMax="45" xr10:uidLastSave="{00000000-0000-0000-0000-000000000000}"/>
  <workbookProtection workbookAlgorithmName="SHA-512" workbookHashValue="acZIExHIxtG8PV+wbicQNzZh08h2Fe0c7rlkO/s+o0ScfZ3J85bsDRZLec0p/62Y0bSro5kDhp/+M5478jnnnA==" workbookSaltValue="Lad+6ashN2vk1RL4zpLpDA==" workbookSpinCount="100000" lockStructure="1"/>
  <bookViews>
    <workbookView xWindow="7200" yWindow="0" windowWidth="21600" windowHeight="11385" xr2:uid="{E8BA24E6-45B0-4E08-A70F-716265E9170F}"/>
  </bookViews>
  <sheets>
    <sheet name="Cycle &amp; Soak Runtim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1" i="1" l="1"/>
  <c r="Q11" i="1"/>
  <c r="P11" i="1"/>
  <c r="L9" i="1" l="1"/>
  <c r="M9" i="1" s="1"/>
  <c r="L10" i="1"/>
  <c r="M10" i="1" s="1"/>
  <c r="L11" i="1"/>
  <c r="M11" i="1" s="1"/>
  <c r="E9" i="1"/>
  <c r="H9" i="1"/>
  <c r="K9" i="1"/>
  <c r="E10" i="1"/>
  <c r="H10" i="1"/>
  <c r="K10" i="1"/>
  <c r="E11" i="1"/>
  <c r="H11" i="1"/>
  <c r="K11" i="1"/>
  <c r="L8" i="1"/>
  <c r="K8" i="1"/>
  <c r="H8" i="1"/>
  <c r="E8" i="1"/>
  <c r="M8" i="1" l="1"/>
  <c r="N8" i="1" s="1"/>
  <c r="N11" i="1"/>
  <c r="N10" i="1"/>
  <c r="N9" i="1"/>
  <c r="O8" i="1" l="1"/>
  <c r="O11" i="1"/>
  <c r="O10" i="1"/>
  <c r="O9" i="1"/>
  <c r="R8" i="1" l="1"/>
  <c r="P8" i="1"/>
  <c r="Q8" i="1"/>
  <c r="Q9" i="1"/>
  <c r="R9" i="1"/>
  <c r="P9" i="1"/>
  <c r="Q10" i="1"/>
  <c r="R10" i="1"/>
  <c r="P10" i="1"/>
</calcChain>
</file>

<file path=xl/sharedStrings.xml><?xml version="1.0" encoding="utf-8"?>
<sst xmlns="http://schemas.openxmlformats.org/spreadsheetml/2006/main" count="27" uniqueCount="22">
  <si>
    <t>Minutes</t>
  </si>
  <si>
    <t>Seconds</t>
  </si>
  <si>
    <t>Misting (s)</t>
  </si>
  <si>
    <t>Waiting (s)</t>
  </si>
  <si>
    <t>Cycles</t>
  </si>
  <si>
    <t>Runtime (s)</t>
  </si>
  <si>
    <t>Start Time (s)</t>
  </si>
  <si>
    <t>End Time (s)</t>
  </si>
  <si>
    <t>Total Seconds of Irrigation Time</t>
  </si>
  <si>
    <t xml:space="preserve">Project Name: </t>
  </si>
  <si>
    <t>Prepared by:</t>
  </si>
  <si>
    <t>START TIME</t>
  </si>
  <si>
    <t>END   TIME</t>
  </si>
  <si>
    <t>STATION NUMBER</t>
  </si>
  <si>
    <t>NODE-BT</t>
  </si>
  <si>
    <r>
      <t xml:space="preserve">MISTING TIME                          </t>
    </r>
    <r>
      <rPr>
        <sz val="10"/>
        <color theme="1"/>
        <rFont val="Calibri"/>
        <family val="2"/>
        <scheme val="minor"/>
      </rPr>
      <t>(Cycle Time in              App Settings)</t>
    </r>
  </si>
  <si>
    <r>
      <t xml:space="preserve">PAUSE TIME                          </t>
    </r>
    <r>
      <rPr>
        <sz val="10"/>
        <color theme="1"/>
        <rFont val="Calibri"/>
        <family val="2"/>
        <scheme val="minor"/>
      </rPr>
      <t>(Soak Time in              App Settings)</t>
    </r>
  </si>
  <si>
    <t>24-hour</t>
  </si>
  <si>
    <t>Hour</t>
  </si>
  <si>
    <r>
      <t xml:space="preserve">This worksheet will calculate the </t>
    </r>
    <r>
      <rPr>
        <b/>
        <u/>
        <sz val="11"/>
        <color theme="1"/>
        <rFont val="Calibri"/>
        <family val="2"/>
        <scheme val="minor"/>
      </rPr>
      <t>runtime</t>
    </r>
    <r>
      <rPr>
        <b/>
        <sz val="11"/>
        <color theme="1"/>
        <rFont val="Calibri"/>
        <family val="2"/>
        <scheme val="minor"/>
      </rPr>
      <t xml:space="preserve"> needed for misting applications with the NODE-BT Controller.</t>
    </r>
  </si>
  <si>
    <r>
      <t xml:space="preserve">RUNTIME TO ENTER     </t>
    </r>
    <r>
      <rPr>
        <sz val="10"/>
        <color theme="1"/>
        <rFont val="Calibri"/>
        <family val="2"/>
        <scheme val="minor"/>
      </rPr>
      <t>(Schedule Settings in App)</t>
    </r>
  </si>
  <si>
    <t>Note: Each station's maximum runtime is 12 hours. Set Water Days and Start Times to complete the misting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</si>
</sst>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8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141414"/>
      <name val="Inherit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6" fillId="0" borderId="0" xfId="0" applyFont="1" applyFill="1" applyBorder="1" applyProtection="1">
      <protection hidden="1"/>
    </xf>
    <xf numFmtId="0" fontId="4" fillId="0" borderId="7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20" fontId="4" fillId="0" borderId="18" xfId="1" applyNumberFormat="1" applyFont="1" applyFill="1" applyBorder="1" applyAlignment="1">
      <alignment horizontal="center"/>
    </xf>
    <xf numFmtId="20" fontId="4" fillId="0" borderId="14" xfId="1" applyNumberFormat="1" applyFont="1" applyFill="1" applyBorder="1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2" fontId="3" fillId="3" borderId="7" xfId="3" applyNumberFormat="1" applyBorder="1" applyProtection="1">
      <protection hidden="1"/>
    </xf>
    <xf numFmtId="0" fontId="3" fillId="3" borderId="7" xfId="3" applyBorder="1" applyProtection="1">
      <protection hidden="1"/>
    </xf>
    <xf numFmtId="0" fontId="3" fillId="0" borderId="7" xfId="3" applyFill="1" applyBorder="1" applyAlignment="1" applyProtection="1">
      <alignment horizontal="center"/>
      <protection hidden="1"/>
    </xf>
    <xf numFmtId="0" fontId="5" fillId="0" borderId="7" xfId="3" applyFont="1" applyFill="1" applyBorder="1" applyAlignment="1" applyProtection="1">
      <alignment horizontal="center"/>
      <protection hidden="1"/>
    </xf>
    <xf numFmtId="0" fontId="5" fillId="5" borderId="9" xfId="0" applyFont="1" applyFill="1" applyBorder="1" applyAlignment="1" applyProtection="1">
      <alignment horizontal="center"/>
      <protection hidden="1"/>
    </xf>
    <xf numFmtId="2" fontId="3" fillId="3" borderId="19" xfId="3" applyNumberFormat="1" applyBorder="1" applyProtection="1">
      <protection hidden="1"/>
    </xf>
    <xf numFmtId="0" fontId="3" fillId="3" borderId="19" xfId="3" applyBorder="1" applyProtection="1">
      <protection hidden="1"/>
    </xf>
    <xf numFmtId="0" fontId="3" fillId="0" borderId="19" xfId="3" applyFill="1" applyBorder="1" applyAlignment="1" applyProtection="1">
      <alignment horizontal="center"/>
      <protection hidden="1"/>
    </xf>
    <xf numFmtId="0" fontId="5" fillId="0" borderId="19" xfId="3" applyFont="1" applyFill="1" applyBorder="1" applyAlignment="1" applyProtection="1">
      <alignment horizontal="center"/>
      <protection hidden="1"/>
    </xf>
    <xf numFmtId="0" fontId="5" fillId="5" borderId="13" xfId="0" applyFont="1" applyFill="1" applyBorder="1" applyAlignment="1" applyProtection="1">
      <alignment horizontal="center"/>
      <protection hidden="1"/>
    </xf>
    <xf numFmtId="0" fontId="11" fillId="0" borderId="0" xfId="4" applyFo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top"/>
      <protection hidden="1"/>
    </xf>
    <xf numFmtId="0" fontId="7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horizontal="center" vertical="center" wrapText="1"/>
      <protection hidden="1"/>
    </xf>
    <xf numFmtId="0" fontId="5" fillId="4" borderId="12" xfId="0" applyFon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vertical="center"/>
      <protection hidden="1"/>
    </xf>
    <xf numFmtId="0" fontId="5" fillId="4" borderId="10" xfId="0" applyFont="1" applyFill="1" applyBorder="1" applyAlignment="1" applyProtection="1">
      <alignment vertical="center" wrapText="1"/>
      <protection hidden="1"/>
    </xf>
    <xf numFmtId="0" fontId="0" fillId="5" borderId="13" xfId="0" applyFill="1" applyBorder="1" applyAlignment="1" applyProtection="1">
      <alignment horizontal="center"/>
      <protection hidden="1"/>
    </xf>
    <xf numFmtId="0" fontId="13" fillId="5" borderId="22" xfId="0" applyFont="1" applyFill="1" applyBorder="1" applyAlignment="1" applyProtection="1">
      <alignment horizontal="center"/>
      <protection hidden="1"/>
    </xf>
    <xf numFmtId="0" fontId="13" fillId="5" borderId="16" xfId="0" applyFont="1" applyFill="1" applyBorder="1" applyAlignment="1" applyProtection="1">
      <alignment horizontal="center"/>
      <protection hidden="1"/>
    </xf>
    <xf numFmtId="0" fontId="13" fillId="5" borderId="15" xfId="0" applyFont="1" applyFill="1" applyBorder="1" applyAlignment="1" applyProtection="1">
      <alignment horizontal="center"/>
      <protection hidden="1"/>
    </xf>
    <xf numFmtId="0" fontId="13" fillId="5" borderId="24" xfId="0" applyFont="1" applyFill="1" applyBorder="1" applyAlignment="1" applyProtection="1">
      <alignment horizontal="center"/>
      <protection hidden="1"/>
    </xf>
    <xf numFmtId="0" fontId="13" fillId="5" borderId="16" xfId="0" applyFont="1" applyFill="1" applyBorder="1" applyProtection="1">
      <protection hidden="1"/>
    </xf>
    <xf numFmtId="0" fontId="4" fillId="0" borderId="21" xfId="1" applyFont="1" applyFill="1" applyBorder="1" applyAlignment="1" applyProtection="1">
      <alignment horizontal="center"/>
      <protection hidden="1"/>
    </xf>
    <xf numFmtId="0" fontId="14" fillId="0" borderId="10" xfId="0" applyFont="1" applyBorder="1" applyAlignment="1" applyProtection="1">
      <alignment horizontal="left" vertical="center" wrapText="1"/>
      <protection hidden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0" fontId="5" fillId="4" borderId="12" xfId="0" applyFon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5" fillId="6" borderId="27" xfId="0" applyFont="1" applyFill="1" applyBorder="1" applyAlignment="1" applyProtection="1">
      <alignment horizontal="center" vertical="center" wrapText="1"/>
      <protection hidden="1"/>
    </xf>
    <xf numFmtId="0" fontId="5" fillId="6" borderId="28" xfId="0" applyFont="1" applyFill="1" applyBorder="1" applyAlignment="1" applyProtection="1">
      <alignment horizontal="center" vertical="center" wrapText="1"/>
      <protection hidden="1"/>
    </xf>
    <xf numFmtId="0" fontId="5" fillId="6" borderId="29" xfId="0" applyFont="1" applyFill="1" applyBorder="1" applyAlignment="1" applyProtection="1">
      <alignment horizontal="center" vertical="center" wrapText="1"/>
      <protection hidden="1"/>
    </xf>
    <xf numFmtId="0" fontId="13" fillId="6" borderId="30" xfId="0" applyFont="1" applyFill="1" applyBorder="1" applyAlignment="1" applyProtection="1">
      <alignment horizontal="center"/>
      <protection hidden="1"/>
    </xf>
    <xf numFmtId="0" fontId="13" fillId="6" borderId="16" xfId="0" applyFont="1" applyFill="1" applyBorder="1" applyAlignment="1" applyProtection="1">
      <alignment horizontal="center"/>
      <protection hidden="1"/>
    </xf>
    <xf numFmtId="0" fontId="13" fillId="6" borderId="17" xfId="0" applyFont="1" applyFill="1" applyBorder="1" applyAlignment="1" applyProtection="1">
      <alignment horizontal="center"/>
      <protection hidden="1"/>
    </xf>
    <xf numFmtId="0" fontId="9" fillId="6" borderId="26" xfId="2" applyFont="1" applyFill="1" applyBorder="1" applyAlignment="1" applyProtection="1">
      <alignment horizontal="center"/>
      <protection hidden="1"/>
    </xf>
    <xf numFmtId="0" fontId="9" fillId="6" borderId="20" xfId="2" applyFont="1" applyFill="1" applyBorder="1" applyAlignment="1" applyProtection="1">
      <alignment horizontal="center"/>
      <protection hidden="1"/>
    </xf>
    <xf numFmtId="0" fontId="9" fillId="6" borderId="25" xfId="2" applyFont="1" applyFill="1" applyBorder="1" applyAlignment="1" applyProtection="1">
      <alignment horizontal="center"/>
      <protection hidden="1"/>
    </xf>
    <xf numFmtId="0" fontId="9" fillId="6" borderId="8" xfId="2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left" vertical="center" readingOrder="1"/>
    </xf>
    <xf numFmtId="0" fontId="16" fillId="4" borderId="4" xfId="0" applyFont="1" applyFill="1" applyBorder="1" applyProtection="1">
      <protection hidden="1"/>
    </xf>
    <xf numFmtId="0" fontId="16" fillId="4" borderId="3" xfId="0" applyFont="1" applyFill="1" applyBorder="1" applyProtection="1">
      <protection hidden="1"/>
    </xf>
  </cellXfs>
  <cellStyles count="5">
    <cellStyle name="Calculation" xfId="3" builtinId="22"/>
    <cellStyle name="Hyperlink" xfId="4" builtinId="8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3</xdr:col>
      <xdr:colOff>69137</xdr:colOff>
      <xdr:row>0</xdr:row>
      <xdr:rowOff>504825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942160-DE9A-49C4-83B2-4539B3935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5250"/>
          <a:ext cx="1802687" cy="409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190499</xdr:rowOff>
    </xdr:from>
    <xdr:to>
      <xdr:col>18</xdr:col>
      <xdr:colOff>7134</xdr:colOff>
      <xdr:row>32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4B5643-6256-45F0-B40A-DBF129288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952874"/>
          <a:ext cx="6769884" cy="3295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unterindustries.com/irrigation-product/controllers/node-b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FE69-A82D-4AAF-99D6-2A4D0C30FBB1}">
  <dimension ref="A1:XFD16"/>
  <sheetViews>
    <sheetView showGridLines="0" tabSelected="1" workbookViewId="0">
      <selection activeCell="V6" sqref="V6"/>
    </sheetView>
  </sheetViews>
  <sheetFormatPr defaultRowHeight="15"/>
  <cols>
    <col min="1" max="1" width="3.5703125" style="8" customWidth="1"/>
    <col min="2" max="2" width="16.42578125" style="9" customWidth="1"/>
    <col min="3" max="4" width="9.7109375" style="8" customWidth="1"/>
    <col min="5" max="5" width="12.85546875" style="8" hidden="1" customWidth="1"/>
    <col min="6" max="7" width="9.7109375" style="8" customWidth="1"/>
    <col min="8" max="8" width="11.140625" style="8" hidden="1" customWidth="1"/>
    <col min="9" max="10" width="9.7109375" style="8" customWidth="1"/>
    <col min="11" max="12" width="9.140625" style="8" hidden="1" customWidth="1"/>
    <col min="13" max="13" width="16.140625" style="8" hidden="1" customWidth="1"/>
    <col min="14" max="15" width="9.140625" style="8" hidden="1" customWidth="1"/>
    <col min="16" max="16" width="8.85546875" style="8" customWidth="1"/>
    <col min="17" max="17" width="9" style="8" customWidth="1"/>
    <col min="18" max="18" width="8.85546875" style="8" customWidth="1"/>
    <col min="19" max="16384" width="9.140625" style="8"/>
  </cols>
  <sheetData>
    <row r="1" spans="1:16384" ht="42" customHeight="1">
      <c r="P1" s="20"/>
      <c r="Q1" s="20" t="s">
        <v>14</v>
      </c>
    </row>
    <row r="2" spans="1:16384" ht="28.5" customHeight="1" thickBot="1">
      <c r="B2" s="21" t="s">
        <v>19</v>
      </c>
    </row>
    <row r="3" spans="1:16384" ht="15" customHeight="1" thickBot="1">
      <c r="A3" s="22"/>
      <c r="B3" s="55" t="s">
        <v>9</v>
      </c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3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  <c r="XFB3" s="22"/>
      <c r="XFC3" s="22"/>
      <c r="XFD3" s="22"/>
    </row>
    <row r="4" spans="1:16384" ht="15" customHeight="1" thickBot="1">
      <c r="B4" s="56" t="s">
        <v>10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6384" ht="15" customHeight="1" thickBot="1">
      <c r="B5" s="1"/>
      <c r="C5" s="23"/>
      <c r="D5" s="23"/>
      <c r="E5" s="23"/>
      <c r="F5" s="23"/>
      <c r="G5" s="23"/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6384" ht="60" customHeight="1">
      <c r="B6" s="25" t="s">
        <v>13</v>
      </c>
      <c r="C6" s="39" t="s">
        <v>15</v>
      </c>
      <c r="D6" s="40"/>
      <c r="E6" s="26"/>
      <c r="F6" s="39" t="s">
        <v>16</v>
      </c>
      <c r="G6" s="40"/>
      <c r="H6" s="26"/>
      <c r="I6" s="27" t="s">
        <v>11</v>
      </c>
      <c r="J6" s="27" t="s">
        <v>12</v>
      </c>
      <c r="K6" s="26"/>
      <c r="L6" s="28"/>
      <c r="M6" s="29" t="s">
        <v>8</v>
      </c>
      <c r="N6" s="26" t="s">
        <v>4</v>
      </c>
      <c r="O6" s="26" t="s">
        <v>5</v>
      </c>
      <c r="P6" s="44" t="s">
        <v>20</v>
      </c>
      <c r="Q6" s="45"/>
      <c r="R6" s="46"/>
    </row>
    <row r="7" spans="1:16384">
      <c r="B7" s="30"/>
      <c r="C7" s="31" t="s">
        <v>0</v>
      </c>
      <c r="D7" s="32" t="s">
        <v>1</v>
      </c>
      <c r="E7" s="32" t="s">
        <v>2</v>
      </c>
      <c r="F7" s="33" t="s">
        <v>0</v>
      </c>
      <c r="G7" s="34" t="s">
        <v>1</v>
      </c>
      <c r="H7" s="32" t="s">
        <v>3</v>
      </c>
      <c r="I7" s="33" t="s">
        <v>17</v>
      </c>
      <c r="J7" s="33" t="s">
        <v>17</v>
      </c>
      <c r="K7" s="32" t="s">
        <v>6</v>
      </c>
      <c r="L7" s="32" t="s">
        <v>7</v>
      </c>
      <c r="M7" s="35"/>
      <c r="N7" s="35"/>
      <c r="O7" s="35"/>
      <c r="P7" s="47" t="s">
        <v>18</v>
      </c>
      <c r="Q7" s="48" t="s">
        <v>0</v>
      </c>
      <c r="R7" s="49" t="s">
        <v>1</v>
      </c>
    </row>
    <row r="8" spans="1:16384">
      <c r="B8" s="19">
        <v>1</v>
      </c>
      <c r="C8" s="4"/>
      <c r="D8" s="3"/>
      <c r="E8" s="18">
        <f>C8*60+D8</f>
        <v>0</v>
      </c>
      <c r="F8" s="4"/>
      <c r="G8" s="3"/>
      <c r="H8" s="17">
        <f>F8*60+G8</f>
        <v>0</v>
      </c>
      <c r="I8" s="6">
        <v>0.375</v>
      </c>
      <c r="J8" s="6">
        <v>0.70833333333333337</v>
      </c>
      <c r="K8" s="15">
        <f>HOUR(I8)*3600+MINUTE(I8)*60+SECOND(I8)</f>
        <v>32400</v>
      </c>
      <c r="L8" s="15">
        <f>HOUR(J8)*3600+MINUTE(J8)*60+SECOND(J8)</f>
        <v>61200</v>
      </c>
      <c r="M8" s="15">
        <f>L8-K8</f>
        <v>28800</v>
      </c>
      <c r="N8" s="16" t="e">
        <f>M8/(H8+E8)</f>
        <v>#DIV/0!</v>
      </c>
      <c r="O8" s="16" t="e">
        <f>N8*E8</f>
        <v>#DIV/0!</v>
      </c>
      <c r="P8" s="50" t="str">
        <f t="shared" ref="P8:P10" si="0">IFERROR(ROUNDDOWN(O8/3600,0),"N/A")</f>
        <v>N/A</v>
      </c>
      <c r="Q8" s="50" t="str">
        <f>IFERROR(ROUNDDOWN(MOD(O8,3600)/60,0),"N/A")</f>
        <v>N/A</v>
      </c>
      <c r="R8" s="51" t="str">
        <f>IFERROR(ROUND(MOD(O8,60),0),"N/A")</f>
        <v>N/A</v>
      </c>
    </row>
    <row r="9" spans="1:16384">
      <c r="B9" s="19">
        <v>2</v>
      </c>
      <c r="C9" s="4"/>
      <c r="D9" s="3"/>
      <c r="E9" s="18">
        <f t="shared" ref="E9:E11" si="1">C9*60+D9</f>
        <v>0</v>
      </c>
      <c r="F9" s="4"/>
      <c r="G9" s="3"/>
      <c r="H9" s="17">
        <f t="shared" ref="H9:H11" si="2">F9*60+G9</f>
        <v>0</v>
      </c>
      <c r="I9" s="6">
        <v>0.375</v>
      </c>
      <c r="J9" s="6">
        <v>0.70833333333333337</v>
      </c>
      <c r="K9" s="15">
        <f t="shared" ref="K9:K11" si="3">HOUR(I9)*3600+MINUTE(I9)*60+SECOND(I9)</f>
        <v>32400</v>
      </c>
      <c r="L9" s="15">
        <f t="shared" ref="L9:L11" si="4">HOUR(J9)*3600+MINUTE(J9)*60+SECOND(J9)</f>
        <v>61200</v>
      </c>
      <c r="M9" s="15">
        <f t="shared" ref="M9:M11" si="5">L9-K9</f>
        <v>28800</v>
      </c>
      <c r="N9" s="16" t="e">
        <f t="shared" ref="N9:N11" si="6">M9/(H9+E9)</f>
        <v>#DIV/0!</v>
      </c>
      <c r="O9" s="16" t="e">
        <f t="shared" ref="O9:O11" si="7">N9*E9</f>
        <v>#DIV/0!</v>
      </c>
      <c r="P9" s="50" t="str">
        <f t="shared" si="0"/>
        <v>N/A</v>
      </c>
      <c r="Q9" s="50" t="str">
        <f>IFERROR(ROUNDDOWN(MOD(O9,3600)/60,0),"N/A")</f>
        <v>N/A</v>
      </c>
      <c r="R9" s="51" t="str">
        <f>IFERROR(ROUND(MOD(O9,60),0),"N/A")</f>
        <v>N/A</v>
      </c>
    </row>
    <row r="10" spans="1:16384">
      <c r="B10" s="19">
        <v>3</v>
      </c>
      <c r="C10" s="4"/>
      <c r="D10" s="3"/>
      <c r="E10" s="18">
        <f t="shared" si="1"/>
        <v>0</v>
      </c>
      <c r="F10" s="4"/>
      <c r="G10" s="3"/>
      <c r="H10" s="17">
        <f t="shared" si="2"/>
        <v>0</v>
      </c>
      <c r="I10" s="6">
        <v>0.375</v>
      </c>
      <c r="J10" s="6">
        <v>0.70833333333333337</v>
      </c>
      <c r="K10" s="15">
        <f t="shared" si="3"/>
        <v>32400</v>
      </c>
      <c r="L10" s="15">
        <f t="shared" si="4"/>
        <v>61200</v>
      </c>
      <c r="M10" s="15">
        <f t="shared" si="5"/>
        <v>28800</v>
      </c>
      <c r="N10" s="16" t="e">
        <f t="shared" si="6"/>
        <v>#DIV/0!</v>
      </c>
      <c r="O10" s="16" t="e">
        <f t="shared" si="7"/>
        <v>#DIV/0!</v>
      </c>
      <c r="P10" s="50" t="str">
        <f t="shared" si="0"/>
        <v>N/A</v>
      </c>
      <c r="Q10" s="50" t="str">
        <f>IFERROR(ROUNDDOWN(MOD(O10,3600)/60,0),"N/A")</f>
        <v>N/A</v>
      </c>
      <c r="R10" s="51" t="str">
        <f>IFERROR(ROUND(MOD(O10,60),0),"N/A")</f>
        <v>N/A</v>
      </c>
    </row>
    <row r="11" spans="1:16384" ht="15.75" thickBot="1">
      <c r="B11" s="14">
        <v>4</v>
      </c>
      <c r="C11" s="5"/>
      <c r="D11" s="2"/>
      <c r="E11" s="13">
        <f t="shared" si="1"/>
        <v>0</v>
      </c>
      <c r="F11" s="36"/>
      <c r="G11" s="2"/>
      <c r="H11" s="12">
        <f t="shared" si="2"/>
        <v>0</v>
      </c>
      <c r="I11" s="7">
        <v>0.375</v>
      </c>
      <c r="J11" s="7">
        <v>0.70833333333333337</v>
      </c>
      <c r="K11" s="10">
        <f t="shared" si="3"/>
        <v>32400</v>
      </c>
      <c r="L11" s="10">
        <f t="shared" si="4"/>
        <v>61200</v>
      </c>
      <c r="M11" s="10">
        <f t="shared" si="5"/>
        <v>28800</v>
      </c>
      <c r="N11" s="11" t="e">
        <f t="shared" si="6"/>
        <v>#DIV/0!</v>
      </c>
      <c r="O11" s="11" t="e">
        <f t="shared" si="7"/>
        <v>#DIV/0!</v>
      </c>
      <c r="P11" s="50" t="str">
        <f>IFERROR(ROUNDDOWN(O11/3600,0),"N/A")</f>
        <v>N/A</v>
      </c>
      <c r="Q11" s="52" t="str">
        <f>IFERROR(ROUNDDOWN(MOD(O11,3600)/60,0),"N/A")</f>
        <v>N/A</v>
      </c>
      <c r="R11" s="53" t="str">
        <f>IFERROR(ROUND(MOD(O11,60),0),"N/A")</f>
        <v>N/A</v>
      </c>
    </row>
    <row r="12" spans="1:16384" ht="15" customHeight="1">
      <c r="B12" s="37" t="s">
        <v>21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T12" s="54"/>
    </row>
    <row r="13" spans="1:16384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6" spans="1:16384">
      <c r="B16" s="8"/>
    </row>
  </sheetData>
  <protectedRanges>
    <protectedRange sqref="C8:J11 C3:C4" name="Range1"/>
  </protectedRanges>
  <mergeCells count="6">
    <mergeCell ref="B12:R13"/>
    <mergeCell ref="C6:D6"/>
    <mergeCell ref="F6:G6"/>
    <mergeCell ref="C3:R3"/>
    <mergeCell ref="C4:R4"/>
    <mergeCell ref="P6:R6"/>
  </mergeCells>
  <hyperlinks>
    <hyperlink ref="Q1" r:id="rId1" xr:uid="{81AB10AE-A5ED-4DDF-A68E-87A2F1E67B7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Cycle &amp; Soak Runtime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O'Neill</dc:creator>
  <cp:lastModifiedBy>Workstation 8</cp:lastModifiedBy>
  <dcterms:created xsi:type="dcterms:W3CDTF">2020-05-20T19:43:22Z</dcterms:created>
  <dcterms:modified xsi:type="dcterms:W3CDTF">2020-07-23T03:31:21Z</dcterms:modified>
</cp:coreProperties>
</file>